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135"/>
  </bookViews>
  <sheets>
    <sheet name="COG" sheetId="1" r:id="rId1"/>
  </sheets>
  <definedNames>
    <definedName name="_xlnm.Print_Area" localSheetId="0">COG!$A$1:$J$93</definedName>
    <definedName name="_xlnm.Print_Titles" localSheetId="0">COG!$1:$9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/>
  <c r="F60"/>
  <c r="G10" l="1"/>
  <c r="E10"/>
  <c r="G18"/>
  <c r="E18"/>
  <c r="G28"/>
  <c r="E28"/>
  <c r="G38"/>
  <c r="E38"/>
  <c r="G48"/>
  <c r="E48"/>
  <c r="F48" s="1"/>
  <c r="G58"/>
  <c r="E58"/>
  <c r="F58" s="1"/>
  <c r="E62"/>
  <c r="H10"/>
  <c r="H18"/>
  <c r="H28"/>
  <c r="H38"/>
  <c r="H48"/>
  <c r="H58"/>
  <c r="D48"/>
  <c r="F24"/>
  <c r="I24" s="1"/>
  <c r="F26"/>
  <c r="I26"/>
  <c r="F51"/>
  <c r="I51"/>
  <c r="F55"/>
  <c r="I55"/>
  <c r="F56"/>
  <c r="I56"/>
  <c r="H74"/>
  <c r="G74"/>
  <c r="E74"/>
  <c r="D74"/>
  <c r="H70"/>
  <c r="G70"/>
  <c r="E70"/>
  <c r="D70"/>
  <c r="H62"/>
  <c r="G62"/>
  <c r="D62"/>
  <c r="D58"/>
  <c r="D38"/>
  <c r="D28"/>
  <c r="D18"/>
  <c r="D10"/>
  <c r="F49"/>
  <c r="I49" s="1"/>
  <c r="F36"/>
  <c r="I36" s="1"/>
  <c r="F37"/>
  <c r="I37" s="1"/>
  <c r="F81"/>
  <c r="I81"/>
  <c r="F80"/>
  <c r="I80"/>
  <c r="F79"/>
  <c r="I79"/>
  <c r="F78"/>
  <c r="I78"/>
  <c r="F77"/>
  <c r="I77"/>
  <c r="F76"/>
  <c r="I76"/>
  <c r="F75"/>
  <c r="I75"/>
  <c r="F74"/>
  <c r="F73"/>
  <c r="I73" s="1"/>
  <c r="F72"/>
  <c r="I72"/>
  <c r="F71"/>
  <c r="I71"/>
  <c r="I69"/>
  <c r="F68"/>
  <c r="I68"/>
  <c r="F67"/>
  <c r="I67"/>
  <c r="F66"/>
  <c r="I66"/>
  <c r="F65"/>
  <c r="I65"/>
  <c r="F64"/>
  <c r="I64"/>
  <c r="F63"/>
  <c r="I63"/>
  <c r="F61"/>
  <c r="I61"/>
  <c r="I60"/>
  <c r="F59"/>
  <c r="I59"/>
  <c r="F57"/>
  <c r="I57" s="1"/>
  <c r="F54"/>
  <c r="I54" s="1"/>
  <c r="F53"/>
  <c r="I53"/>
  <c r="F52"/>
  <c r="I52" s="1"/>
  <c r="F50"/>
  <c r="I50" s="1"/>
  <c r="F47"/>
  <c r="I47"/>
  <c r="F46"/>
  <c r="I46" s="1"/>
  <c r="F45"/>
  <c r="I45"/>
  <c r="F44"/>
  <c r="I44"/>
  <c r="F43"/>
  <c r="I43" s="1"/>
  <c r="F42"/>
  <c r="I42" s="1"/>
  <c r="F41"/>
  <c r="I41"/>
  <c r="F40"/>
  <c r="I40"/>
  <c r="F39"/>
  <c r="I39"/>
  <c r="F35"/>
  <c r="I35" s="1"/>
  <c r="F34"/>
  <c r="I34" s="1"/>
  <c r="F33"/>
  <c r="I33" s="1"/>
  <c r="F32"/>
  <c r="I32" s="1"/>
  <c r="F31"/>
  <c r="I31" s="1"/>
  <c r="F30"/>
  <c r="I30" s="1"/>
  <c r="F29"/>
  <c r="I29" s="1"/>
  <c r="F27"/>
  <c r="I27" s="1"/>
  <c r="F25"/>
  <c r="I25" s="1"/>
  <c r="F23"/>
  <c r="I23" s="1"/>
  <c r="F22"/>
  <c r="I22" s="1"/>
  <c r="F21"/>
  <c r="I21"/>
  <c r="F20"/>
  <c r="I20" s="1"/>
  <c r="F19"/>
  <c r="I19" s="1"/>
  <c r="F17"/>
  <c r="I17" s="1"/>
  <c r="F16"/>
  <c r="I16"/>
  <c r="F15"/>
  <c r="I15" s="1"/>
  <c r="F14"/>
  <c r="I14" s="1"/>
  <c r="F13"/>
  <c r="I13" s="1"/>
  <c r="F12"/>
  <c r="I12" s="1"/>
  <c r="F11"/>
  <c r="I11" s="1"/>
  <c r="I74"/>
  <c r="H82" l="1"/>
  <c r="E82"/>
  <c r="F38"/>
  <c r="I38" s="1"/>
  <c r="F70"/>
  <c r="I70" s="1"/>
  <c r="F62"/>
  <c r="I62" s="1"/>
  <c r="I48"/>
  <c r="F28"/>
  <c r="I28" s="1"/>
  <c r="F18"/>
  <c r="I18" s="1"/>
  <c r="D82"/>
  <c r="I58"/>
  <c r="G82"/>
  <c r="F10"/>
  <c r="F82" l="1"/>
  <c r="I10"/>
  <c r="I82" s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<sst xmlns="http://schemas.openxmlformats.org/spreadsheetml/2006/main" count="87" uniqueCount="87">
  <si>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</si>
  <si>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</si>
  <si>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</si>
  <si>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</si>
  <si>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</si>
  <si>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</si>
  <si>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</si>
  <si>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</si>
  <si>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</si>
  <si>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</si>
  <si>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</si>
  <si>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</si>
  <si>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</si>
  <si>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</si>
  <si>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</si>
  <si>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</si>
  <si>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</si>
  <si>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</si>
  <si>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</si>
  <si>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</si>
  <si>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</si>
  <si>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</si>
  <si>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</si>
  <si>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</si>
  <si>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</si>
  <si>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</si>
  <si>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</si>
  <si>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</si>
  <si>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</si>
  <si>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</si>
  <si>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</si>
  <si>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</si>
  <si>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</si>
  <si>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</si>
  <si>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</si>
  <si>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</si>
  <si>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</si>
  <si>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</si>
  <si>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</si>
  <si>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</si>
  <si>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</si>
  <si>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</si>
  <si>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</si>
  <si>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</si>
  <si>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</si>
  <si>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</si>
  <si>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</si>
  <si>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</si>
  <si>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</si>
  <si>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</si>
  <si>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</si>
  <si>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</si>
  <si>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</si>
  <si>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</si>
  <si>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</si>
  <si>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</si>
  <si>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</si>
  <si>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</si>
  <si>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</si>
  <si>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</si>
  <si>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</si>
  <si>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</si>
  <si>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</si>
  <si>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</si>
  <si>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</si>
  <si>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</si>
  <si>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</si>
  <si>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</si>
  <si>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</si>
  <si>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</si>
  <si>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</si>
  <si>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</si>
  <si>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</si>
  <si>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</si>
  <si>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</si>
  <si>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</si>
  <si>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</si>
  <si>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</si>
  <si>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</si>
  <si>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</si>
  <si>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</si>
  <si>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</si>
  <si>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</si>
  <si>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</si>
  <si>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</si>
  <si>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TRIBUNAL SUPERIOR DE JUSTICIA DEL ESTADO DE TABASCO</t>
  </si>
  <si>
    <t>Del 1 de enero al 30 de septiembre de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</si>
</sst>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5" fillId="2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2" fillId="2" borderId="0" xfId="0" applyFont="1" applyFill="1"/>
    <xf numFmtId="0" fontId="7" fillId="2" borderId="12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2" fillId="0" borderId="0" xfId="0" applyFont="1"/>
    <xf numFmtId="0" fontId="5" fillId="0" borderId="0" xfId="0" applyFont="1"/>
    <xf numFmtId="44" fontId="5" fillId="0" borderId="0" xfId="0" applyNumberFormat="1" applyFont="1"/>
    <xf numFmtId="44" fontId="0" fillId="0" borderId="0" xfId="0" applyNumberFormat="1"/>
    <xf numFmtId="43" fontId="0" fillId="0" borderId="0" xfId="1" applyFont="1"/>
    <xf numFmtId="43" fontId="0" fillId="0" borderId="0" xfId="0" applyNumberFormat="1"/>
    <xf numFmtId="44" fontId="5" fillId="2" borderId="0" xfId="2" applyFont="1" applyFill="1" applyBorder="1" applyAlignment="1">
      <alignment horizontal="right" vertical="center" wrapText="1"/>
    </xf>
    <xf numFmtId="164" fontId="5" fillId="0" borderId="0" xfId="0" applyNumberFormat="1" applyFont="1"/>
    <xf numFmtId="164" fontId="9" fillId="0" borderId="0" xfId="0" applyNumberFormat="1" applyFont="1" applyAlignment="1">
      <alignment horizontal="center"/>
    </xf>
    <xf numFmtId="164" fontId="5" fillId="0" borderId="0" xfId="1" applyNumberFormat="1" applyFont="1"/>
    <xf numFmtId="164" fontId="7" fillId="2" borderId="10" xfId="2" applyNumberFormat="1" applyFont="1" applyFill="1" applyBorder="1" applyAlignment="1">
      <alignment horizontal="right" vertical="center" wrapText="1"/>
    </xf>
    <xf numFmtId="164" fontId="5" fillId="2" borderId="10" xfId="2" applyNumberFormat="1" applyFont="1" applyFill="1" applyBorder="1" applyAlignment="1">
      <alignment horizontal="right" vertical="center" wrapText="1"/>
    </xf>
    <xf numFmtId="164" fontId="5" fillId="2" borderId="11" xfId="2" applyNumberFormat="1" applyFont="1" applyFill="1" applyBorder="1" applyAlignment="1">
      <alignment horizontal="right" vertical="center" wrapText="1"/>
    </xf>
    <xf numFmtId="164" fontId="7" fillId="2" borderId="9" xfId="2" applyNumberFormat="1" applyFont="1" applyFill="1" applyBorder="1" applyAlignment="1">
      <alignment vertical="center" wrapText="1"/>
    </xf>
    <xf numFmtId="44" fontId="5" fillId="2" borderId="0" xfId="0" applyNumberFormat="1" applyFont="1" applyFill="1"/>
    <xf numFmtId="44" fontId="3" fillId="3" borderId="9" xfId="0" applyNumberFormat="1" applyFont="1" applyFill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2</xdr:col>
      <xdr:colOff>1438275</xdr:colOff>
      <xdr:row>5</xdr:row>
      <xdr:rowOff>19281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0"/>
          <a:ext cx="1066800" cy="11241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3"/>
  <sheetViews>
    <sheetView showGridLines="0" tabSelected="1" topLeftCell="A79" workbookViewId="0">
      <selection activeCell="E84" sqref="E84"/>
    </sheetView>
  </sheetViews>
  <sheetFormatPr baseColWidth="10" defaultRowHeight="15"/>
  <cols>
    <col min="1" max="1" width="2.42578125" style="1" customWidth="1"/>
    <col min="2" max="2" width="4.5703125" style="14" customWidth="1"/>
    <col min="3" max="3" width="57.28515625" style="14" customWidth="1"/>
    <col min="4" max="4" width="13.7109375" style="14" customWidth="1"/>
    <col min="5" max="5" width="13.7109375" style="15" customWidth="1"/>
    <col min="6" max="9" width="13.7109375" style="14" customWidth="1"/>
    <col min="10" max="10" width="3.7109375" style="1" customWidth="1"/>
    <col min="11" max="11" width="14.140625" bestFit="1" customWidth="1"/>
    <col min="12" max="12" width="15.28515625" bestFit="1" customWidth="1"/>
    <col min="13" max="15" width="15.140625" bestFit="1" customWidth="1"/>
  </cols>
  <sheetData>
    <row r="1" spans="1:15">
      <c r="B1" s="32"/>
      <c r="C1" s="33"/>
      <c r="D1" s="33"/>
      <c r="E1" s="33"/>
      <c r="F1" s="33"/>
      <c r="G1" s="33"/>
      <c r="H1" s="33"/>
      <c r="I1" s="34"/>
    </row>
    <row r="2" spans="1:15" s="3" customFormat="1" ht="18" customHeight="1">
      <c r="A2" s="2"/>
      <c r="B2" s="35" t="s">
        <v>85</v>
      </c>
      <c r="C2" s="36"/>
      <c r="D2" s="36"/>
      <c r="E2" s="36"/>
      <c r="F2" s="36"/>
      <c r="G2" s="36"/>
      <c r="H2" s="36"/>
      <c r="I2" s="37"/>
      <c r="J2" s="2"/>
    </row>
    <row r="3" spans="1:15" s="3" customFormat="1" ht="18" customHeight="1">
      <c r="A3" s="2"/>
      <c r="B3" s="35" t="s">
        <v>0</v>
      </c>
      <c r="C3" s="36"/>
      <c r="D3" s="36"/>
      <c r="E3" s="36"/>
      <c r="F3" s="36"/>
      <c r="G3" s="36"/>
      <c r="H3" s="36"/>
      <c r="I3" s="37"/>
      <c r="J3" s="2"/>
    </row>
    <row r="4" spans="1:15" s="3" customFormat="1" ht="18" customHeight="1">
      <c r="A4" s="2"/>
      <c r="B4" s="35" t="s">
        <v>1</v>
      </c>
      <c r="C4" s="36"/>
      <c r="D4" s="36"/>
      <c r="E4" s="36"/>
      <c r="F4" s="36"/>
      <c r="G4" s="36"/>
      <c r="H4" s="36"/>
      <c r="I4" s="37"/>
      <c r="J4" s="2"/>
    </row>
    <row r="5" spans="1:15" s="3" customFormat="1" ht="18" customHeight="1">
      <c r="A5" s="2"/>
      <c r="B5" s="38" t="s">
        <v>86</v>
      </c>
      <c r="C5" s="39"/>
      <c r="D5" s="39"/>
      <c r="E5" s="39"/>
      <c r="F5" s="39"/>
      <c r="G5" s="39"/>
      <c r="H5" s="39"/>
      <c r="I5" s="40"/>
      <c r="J5" s="2"/>
    </row>
    <row r="6" spans="1:15" s="1" customFormat="1" ht="6.75" customHeight="1">
      <c r="B6" s="4"/>
      <c r="C6" s="4"/>
      <c r="D6" s="4"/>
      <c r="E6" s="27"/>
      <c r="F6" s="4"/>
      <c r="G6" s="4"/>
      <c r="H6" s="4"/>
      <c r="I6" s="4"/>
    </row>
    <row r="7" spans="1:15">
      <c r="B7" s="30" t="s">
        <v>2</v>
      </c>
      <c r="C7" s="30"/>
      <c r="D7" s="31" t="s">
        <v>3</v>
      </c>
      <c r="E7" s="31"/>
      <c r="F7" s="31"/>
      <c r="G7" s="31"/>
      <c r="H7" s="31"/>
      <c r="I7" s="31" t="s">
        <v>4</v>
      </c>
    </row>
    <row r="8" spans="1:15" ht="22.5">
      <c r="B8" s="30"/>
      <c r="C8" s="30"/>
      <c r="D8" s="5" t="s">
        <v>5</v>
      </c>
      <c r="E8" s="28" t="s">
        <v>6</v>
      </c>
      <c r="F8" s="5" t="s">
        <v>7</v>
      </c>
      <c r="G8" s="5" t="s">
        <v>8</v>
      </c>
      <c r="H8" s="5" t="s">
        <v>9</v>
      </c>
      <c r="I8" s="31"/>
    </row>
    <row r="9" spans="1:15" ht="11.25" customHeight="1">
      <c r="B9" s="30"/>
      <c r="C9" s="30"/>
      <c r="D9" s="5">
        <v>1</v>
      </c>
      <c r="E9" s="28">
        <v>2</v>
      </c>
      <c r="F9" s="5" t="s">
        <v>10</v>
      </c>
      <c r="G9" s="5">
        <v>4</v>
      </c>
      <c r="H9" s="5">
        <v>5</v>
      </c>
      <c r="I9" s="5" t="s">
        <v>11</v>
      </c>
    </row>
    <row r="10" spans="1:15" ht="22.5" customHeight="1">
      <c r="B10" s="41" t="s">
        <v>12</v>
      </c>
      <c r="C10" s="42"/>
      <c r="D10" s="23">
        <f>SUM(D11:D17)</f>
        <v>299257238.70999998</v>
      </c>
      <c r="E10" s="23">
        <f>SUM(E11:E17)</f>
        <v>43938957.399999999</v>
      </c>
      <c r="F10" s="23">
        <f>+D10+E10</f>
        <v>343196196.10999995</v>
      </c>
      <c r="G10" s="23">
        <f>SUM(G11:G17)</f>
        <v>239697329.72</v>
      </c>
      <c r="H10" s="23">
        <f>SUM(H11:H17)</f>
        <v>239697329.72</v>
      </c>
      <c r="I10" s="23">
        <f t="shared" ref="I10:I38" si="0">+F10-G10</f>
        <v>103498866.38999996</v>
      </c>
    </row>
    <row r="11" spans="1:15" ht="22.5" customHeight="1">
      <c r="B11" s="6"/>
      <c r="C11" s="7" t="s">
        <v>13</v>
      </c>
      <c r="D11" s="24">
        <v>68128066.920000002</v>
      </c>
      <c r="E11" s="24">
        <v>547707.51</v>
      </c>
      <c r="F11" s="24">
        <f t="shared" ref="F11:F74" si="1">+D11+E11</f>
        <v>68675774.430000007</v>
      </c>
      <c r="G11" s="24">
        <v>51284654.420000002</v>
      </c>
      <c r="H11" s="24">
        <v>51284654.420000002</v>
      </c>
      <c r="I11" s="24">
        <f t="shared" si="0"/>
        <v>17391120.010000005</v>
      </c>
      <c r="K11" s="17"/>
      <c r="L11" s="17"/>
      <c r="M11" s="16"/>
      <c r="N11" s="16"/>
      <c r="O11" s="16"/>
    </row>
    <row r="12" spans="1:15" ht="22.5" customHeight="1">
      <c r="B12" s="6"/>
      <c r="C12" s="7" t="s">
        <v>14</v>
      </c>
      <c r="D12" s="24">
        <v>14081787.24</v>
      </c>
      <c r="E12" s="24">
        <v>2029256.33</v>
      </c>
      <c r="F12" s="24">
        <f t="shared" si="1"/>
        <v>16111043.57</v>
      </c>
      <c r="G12" s="24">
        <v>12080373.060000001</v>
      </c>
      <c r="H12" s="24">
        <v>12080373.060000001</v>
      </c>
      <c r="I12" s="24">
        <f t="shared" si="0"/>
        <v>4030670.51</v>
      </c>
      <c r="K12" s="17"/>
      <c r="L12" s="17"/>
      <c r="M12" s="16"/>
      <c r="N12" s="16"/>
    </row>
    <row r="13" spans="1:15" ht="22.5" customHeight="1">
      <c r="B13" s="6"/>
      <c r="C13" s="7" t="s">
        <v>15</v>
      </c>
      <c r="D13" s="24">
        <v>63478630.109999999</v>
      </c>
      <c r="E13" s="24">
        <v>367053.57</v>
      </c>
      <c r="F13" s="24">
        <f t="shared" si="1"/>
        <v>63845683.68</v>
      </c>
      <c r="G13" s="24">
        <v>25372320.579999998</v>
      </c>
      <c r="H13" s="24">
        <v>25372320.579999998</v>
      </c>
      <c r="I13" s="24">
        <f t="shared" si="0"/>
        <v>38473363.100000001</v>
      </c>
      <c r="K13" s="17"/>
      <c r="L13" s="17"/>
      <c r="M13" s="16"/>
      <c r="N13" s="16"/>
    </row>
    <row r="14" spans="1:15" ht="22.5" customHeight="1">
      <c r="B14" s="6"/>
      <c r="C14" s="7" t="s">
        <v>16</v>
      </c>
      <c r="D14" s="24">
        <v>11160539.880000001</v>
      </c>
      <c r="E14" s="24">
        <v>6769195.4500000002</v>
      </c>
      <c r="F14" s="24">
        <f t="shared" si="1"/>
        <v>17929735.330000002</v>
      </c>
      <c r="G14" s="24">
        <v>15193327.300000001</v>
      </c>
      <c r="H14" s="24">
        <v>15193327.300000001</v>
      </c>
      <c r="I14" s="24">
        <f t="shared" si="0"/>
        <v>2736408.0300000012</v>
      </c>
      <c r="K14" s="17"/>
      <c r="L14" s="17"/>
      <c r="M14" s="16"/>
      <c r="N14" s="16"/>
    </row>
    <row r="15" spans="1:15" ht="22.5" customHeight="1">
      <c r="B15" s="6"/>
      <c r="C15" s="7" t="s">
        <v>17</v>
      </c>
      <c r="D15" s="24">
        <v>11963199.83</v>
      </c>
      <c r="E15" s="24">
        <v>-34246.9</v>
      </c>
      <c r="F15" s="24">
        <f t="shared" si="1"/>
        <v>11928952.93</v>
      </c>
      <c r="G15" s="24">
        <v>9305396.9900000002</v>
      </c>
      <c r="H15" s="24">
        <v>9305396.9900000002</v>
      </c>
      <c r="I15" s="24">
        <f t="shared" si="0"/>
        <v>2623555.9399999995</v>
      </c>
      <c r="K15" s="17"/>
      <c r="L15" s="17"/>
      <c r="M15" s="16"/>
      <c r="N15" s="16"/>
    </row>
    <row r="16" spans="1:15" ht="22.5" customHeight="1">
      <c r="B16" s="6"/>
      <c r="C16" s="7" t="s">
        <v>18</v>
      </c>
      <c r="D16" s="24">
        <v>0</v>
      </c>
      <c r="E16" s="24">
        <v>0</v>
      </c>
      <c r="F16" s="24">
        <f t="shared" si="1"/>
        <v>0</v>
      </c>
      <c r="G16" s="24">
        <v>0</v>
      </c>
      <c r="H16" s="24">
        <v>0</v>
      </c>
      <c r="I16" s="24">
        <f t="shared" si="0"/>
        <v>0</v>
      </c>
      <c r="K16" s="17"/>
      <c r="L16" s="17"/>
      <c r="M16" s="16"/>
      <c r="N16" s="16"/>
    </row>
    <row r="17" spans="2:14" ht="22.5" customHeight="1">
      <c r="B17" s="6"/>
      <c r="C17" s="7" t="s">
        <v>19</v>
      </c>
      <c r="D17" s="24">
        <v>130445014.73</v>
      </c>
      <c r="E17" s="24">
        <v>34259991.439999998</v>
      </c>
      <c r="F17" s="24">
        <f t="shared" si="1"/>
        <v>164705006.17000002</v>
      </c>
      <c r="G17" s="24">
        <v>126461257.37</v>
      </c>
      <c r="H17" s="24">
        <v>126461257.37</v>
      </c>
      <c r="I17" s="24">
        <f t="shared" si="0"/>
        <v>38243748.800000012</v>
      </c>
      <c r="K17" s="17"/>
      <c r="L17" s="17"/>
      <c r="M17" s="16"/>
      <c r="N17" s="16"/>
    </row>
    <row r="18" spans="2:14" ht="22.5" customHeight="1">
      <c r="B18" s="41" t="s">
        <v>20</v>
      </c>
      <c r="C18" s="42"/>
      <c r="D18" s="23">
        <f>SUM(D19:D27)</f>
        <v>24471355.170000002</v>
      </c>
      <c r="E18" s="23">
        <f>SUM(E19:E27)</f>
        <v>2140997.6100000003</v>
      </c>
      <c r="F18" s="23">
        <f>+D18+E18</f>
        <v>26612352.780000001</v>
      </c>
      <c r="G18" s="23">
        <f>SUM(G19:G27)</f>
        <v>17204974.760000002</v>
      </c>
      <c r="H18" s="23">
        <f>SUM(H19:H27)</f>
        <v>16859173.699999999</v>
      </c>
      <c r="I18" s="23">
        <f t="shared" si="0"/>
        <v>9407378.0199999996</v>
      </c>
      <c r="L18" s="16"/>
    </row>
    <row r="19" spans="2:14" ht="22.5" customHeight="1">
      <c r="B19" s="6"/>
      <c r="C19" s="7" t="s">
        <v>21</v>
      </c>
      <c r="D19" s="24">
        <v>14865938.130000001</v>
      </c>
      <c r="E19" s="24">
        <v>452859.09</v>
      </c>
      <c r="F19" s="24">
        <f t="shared" si="1"/>
        <v>15318797.220000001</v>
      </c>
      <c r="G19" s="24">
        <v>9145026.6699999999</v>
      </c>
      <c r="H19" s="24">
        <v>9147322.4299999997</v>
      </c>
      <c r="I19" s="24">
        <f t="shared" si="0"/>
        <v>6173770.5500000007</v>
      </c>
      <c r="K19" s="17"/>
      <c r="L19" s="18"/>
      <c r="M19" s="18"/>
    </row>
    <row r="20" spans="2:14" ht="22.5" customHeight="1">
      <c r="B20" s="6"/>
      <c r="C20" s="7" t="s">
        <v>22</v>
      </c>
      <c r="D20" s="24">
        <v>1016016.48</v>
      </c>
      <c r="E20" s="24">
        <v>-143781.59</v>
      </c>
      <c r="F20" s="24">
        <f t="shared" si="1"/>
        <v>872234.89</v>
      </c>
      <c r="G20" s="24">
        <v>534851.32999999996</v>
      </c>
      <c r="H20" s="24">
        <v>541921.53</v>
      </c>
      <c r="I20" s="24">
        <f t="shared" si="0"/>
        <v>337383.56000000006</v>
      </c>
      <c r="K20" s="17"/>
      <c r="L20" s="18"/>
      <c r="M20" s="18"/>
    </row>
    <row r="21" spans="2:14" ht="22.5" customHeight="1">
      <c r="B21" s="6"/>
      <c r="C21" s="7" t="s">
        <v>23</v>
      </c>
      <c r="D21" s="24">
        <v>0</v>
      </c>
      <c r="E21" s="24">
        <v>0</v>
      </c>
      <c r="F21" s="24">
        <f t="shared" si="1"/>
        <v>0</v>
      </c>
      <c r="G21" s="24">
        <v>0</v>
      </c>
      <c r="H21" s="24">
        <v>0</v>
      </c>
      <c r="I21" s="24">
        <f t="shared" si="0"/>
        <v>0</v>
      </c>
      <c r="K21" s="17"/>
      <c r="L21" s="19"/>
      <c r="M21" s="19"/>
    </row>
    <row r="22" spans="2:14" ht="22.5" customHeight="1">
      <c r="B22" s="6"/>
      <c r="C22" s="7" t="s">
        <v>24</v>
      </c>
      <c r="D22" s="24">
        <v>944895.96</v>
      </c>
      <c r="E22" s="24">
        <v>277715.55</v>
      </c>
      <c r="F22" s="24">
        <f t="shared" si="1"/>
        <v>1222611.51</v>
      </c>
      <c r="G22" s="24">
        <v>832549.07</v>
      </c>
      <c r="H22" s="24">
        <v>826072.38</v>
      </c>
      <c r="I22" s="24">
        <f t="shared" si="0"/>
        <v>390062.44000000006</v>
      </c>
      <c r="K22" s="17"/>
      <c r="L22" s="18"/>
      <c r="M22" s="18"/>
    </row>
    <row r="23" spans="2:14" ht="22.5" customHeight="1">
      <c r="B23" s="6"/>
      <c r="C23" s="7" t="s">
        <v>25</v>
      </c>
      <c r="D23" s="24">
        <v>0</v>
      </c>
      <c r="E23" s="24">
        <v>1611</v>
      </c>
      <c r="F23" s="24">
        <f t="shared" si="1"/>
        <v>1611</v>
      </c>
      <c r="G23" s="24">
        <v>1611</v>
      </c>
      <c r="H23" s="24">
        <v>1611</v>
      </c>
      <c r="I23" s="24">
        <f t="shared" si="0"/>
        <v>0</v>
      </c>
      <c r="K23" s="17"/>
      <c r="L23" s="18"/>
      <c r="M23" s="18"/>
    </row>
    <row r="24" spans="2:14" ht="22.5" customHeight="1">
      <c r="B24" s="6"/>
      <c r="C24" s="7" t="s">
        <v>26</v>
      </c>
      <c r="D24" s="24">
        <v>1401448.44</v>
      </c>
      <c r="E24" s="24">
        <v>93968.3</v>
      </c>
      <c r="F24" s="24">
        <f t="shared" si="1"/>
        <v>1495416.74</v>
      </c>
      <c r="G24" s="24">
        <v>1145054.6299999999</v>
      </c>
      <c r="H24" s="24">
        <v>1145054.6299999999</v>
      </c>
      <c r="I24" s="24">
        <f t="shared" si="0"/>
        <v>350362.1100000001</v>
      </c>
      <c r="K24" s="17"/>
      <c r="L24" s="18"/>
      <c r="M24" s="18"/>
    </row>
    <row r="25" spans="2:14" ht="22.5" customHeight="1">
      <c r="B25" s="6"/>
      <c r="C25" s="7" t="s">
        <v>27</v>
      </c>
      <c r="D25" s="24">
        <v>5441304.7199999997</v>
      </c>
      <c r="E25" s="24">
        <v>602129.07999999996</v>
      </c>
      <c r="F25" s="24">
        <f t="shared" si="1"/>
        <v>6043433.7999999998</v>
      </c>
      <c r="G25" s="24">
        <v>4683107.62</v>
      </c>
      <c r="H25" s="24">
        <v>4683107.62</v>
      </c>
      <c r="I25" s="24">
        <f t="shared" si="0"/>
        <v>1360326.1799999997</v>
      </c>
      <c r="K25" s="17"/>
      <c r="L25" s="18"/>
      <c r="M25" s="18"/>
    </row>
    <row r="26" spans="2:14" ht="22.5" customHeight="1">
      <c r="B26" s="6"/>
      <c r="C26" s="7" t="s">
        <v>28</v>
      </c>
      <c r="D26" s="24">
        <v>0</v>
      </c>
      <c r="E26" s="24">
        <v>0</v>
      </c>
      <c r="F26" s="24">
        <f t="shared" si="1"/>
        <v>0</v>
      </c>
      <c r="G26" s="24">
        <v>0</v>
      </c>
      <c r="H26" s="24">
        <v>0</v>
      </c>
      <c r="I26" s="24">
        <f t="shared" si="0"/>
        <v>0</v>
      </c>
      <c r="K26" s="17"/>
      <c r="L26" s="19"/>
      <c r="M26" s="19"/>
    </row>
    <row r="27" spans="2:14" ht="22.5" customHeight="1">
      <c r="B27" s="6"/>
      <c r="C27" s="7" t="s">
        <v>29</v>
      </c>
      <c r="D27" s="24">
        <v>801751.44</v>
      </c>
      <c r="E27" s="24">
        <v>856496.18</v>
      </c>
      <c r="F27" s="24">
        <f t="shared" si="1"/>
        <v>1658247.62</v>
      </c>
      <c r="G27" s="24">
        <v>862774.44</v>
      </c>
      <c r="H27" s="24">
        <v>514084.11</v>
      </c>
      <c r="I27" s="24">
        <f t="shared" si="0"/>
        <v>795473.18000000017</v>
      </c>
      <c r="K27" s="17"/>
      <c r="L27" s="19"/>
      <c r="M27" s="19"/>
    </row>
    <row r="28" spans="2:14" ht="22.5" customHeight="1">
      <c r="B28" s="41" t="s">
        <v>30</v>
      </c>
      <c r="C28" s="42"/>
      <c r="D28" s="23">
        <f>SUM(D29:D37)</f>
        <v>43374269.599999994</v>
      </c>
      <c r="E28" s="23">
        <f>SUM(E29:E37)</f>
        <v>5691970.6199999992</v>
      </c>
      <c r="F28" s="23">
        <f>+D28+E28</f>
        <v>49066240.219999991</v>
      </c>
      <c r="G28" s="23">
        <f>SUM(G29:G37)</f>
        <v>30739557.620000005</v>
      </c>
      <c r="H28" s="23">
        <f>SUM(H29:H37)</f>
        <v>30739542.579999998</v>
      </c>
      <c r="I28" s="23">
        <f t="shared" si="0"/>
        <v>18326682.599999987</v>
      </c>
    </row>
    <row r="29" spans="2:14" ht="22.5" customHeight="1">
      <c r="B29" s="6"/>
      <c r="C29" s="7" t="s">
        <v>31</v>
      </c>
      <c r="D29" s="24">
        <v>12307305.939999999</v>
      </c>
      <c r="E29" s="24">
        <v>806085.81</v>
      </c>
      <c r="F29" s="24">
        <f t="shared" si="1"/>
        <v>13113391.75</v>
      </c>
      <c r="G29" s="24">
        <v>9462597.4900000002</v>
      </c>
      <c r="H29" s="24">
        <v>9742102.9600000009</v>
      </c>
      <c r="I29" s="24">
        <f t="shared" si="0"/>
        <v>3650794.26</v>
      </c>
      <c r="L29" s="17"/>
      <c r="M29" s="18"/>
      <c r="N29" s="18"/>
    </row>
    <row r="30" spans="2:14" ht="22.5" customHeight="1">
      <c r="B30" s="6"/>
      <c r="C30" s="7" t="s">
        <v>32</v>
      </c>
      <c r="D30" s="24">
        <v>5476108.21</v>
      </c>
      <c r="E30" s="24">
        <v>98040.960000000006</v>
      </c>
      <c r="F30" s="24">
        <f t="shared" si="1"/>
        <v>5574149.1699999999</v>
      </c>
      <c r="G30" s="24">
        <v>3565431.89</v>
      </c>
      <c r="H30" s="24">
        <v>3444728.09</v>
      </c>
      <c r="I30" s="24">
        <f t="shared" si="0"/>
        <v>2008717.2799999998</v>
      </c>
      <c r="L30" s="17"/>
      <c r="M30" s="18"/>
      <c r="N30" s="18"/>
    </row>
    <row r="31" spans="2:14" ht="22.5" customHeight="1">
      <c r="B31" s="6"/>
      <c r="C31" s="7" t="s">
        <v>33</v>
      </c>
      <c r="D31" s="24">
        <v>3967096.2</v>
      </c>
      <c r="E31" s="24">
        <v>3507379.09</v>
      </c>
      <c r="F31" s="24">
        <f t="shared" si="1"/>
        <v>7474475.29</v>
      </c>
      <c r="G31" s="24">
        <v>2136259.29</v>
      </c>
      <c r="H31" s="24">
        <v>2038188.49</v>
      </c>
      <c r="I31" s="24">
        <f t="shared" si="0"/>
        <v>5338216</v>
      </c>
      <c r="L31" s="17"/>
      <c r="M31" s="18"/>
      <c r="N31" s="18"/>
    </row>
    <row r="32" spans="2:14" ht="22.5" customHeight="1">
      <c r="B32" s="6"/>
      <c r="C32" s="7" t="s">
        <v>34</v>
      </c>
      <c r="D32" s="24">
        <v>436235.04</v>
      </c>
      <c r="E32" s="24">
        <v>-315259.51</v>
      </c>
      <c r="F32" s="24">
        <f t="shared" si="1"/>
        <v>120975.52999999997</v>
      </c>
      <c r="G32" s="24">
        <v>11916.77</v>
      </c>
      <c r="H32" s="24">
        <v>11916.77</v>
      </c>
      <c r="I32" s="24">
        <f t="shared" si="0"/>
        <v>109058.75999999997</v>
      </c>
      <c r="L32" s="17"/>
      <c r="M32" s="18"/>
      <c r="N32" s="18"/>
    </row>
    <row r="33" spans="2:14" ht="22.5" customHeight="1">
      <c r="B33" s="6"/>
      <c r="C33" s="7" t="s">
        <v>35</v>
      </c>
      <c r="D33" s="24">
        <v>2583599.04</v>
      </c>
      <c r="E33" s="24">
        <v>278284.3</v>
      </c>
      <c r="F33" s="24">
        <f t="shared" si="1"/>
        <v>2861883.34</v>
      </c>
      <c r="G33" s="24">
        <v>2145191.19</v>
      </c>
      <c r="H33" s="24">
        <v>2097373.2799999998</v>
      </c>
      <c r="I33" s="24">
        <f t="shared" si="0"/>
        <v>716692.14999999991</v>
      </c>
      <c r="L33" s="17"/>
      <c r="M33" s="18"/>
      <c r="N33" s="18"/>
    </row>
    <row r="34" spans="2:14" ht="22.5" customHeight="1">
      <c r="B34" s="6"/>
      <c r="C34" s="7" t="s">
        <v>36</v>
      </c>
      <c r="D34" s="24">
        <v>83749.56</v>
      </c>
      <c r="E34" s="24">
        <v>-52593.73</v>
      </c>
      <c r="F34" s="24">
        <f t="shared" si="1"/>
        <v>31155.829999999994</v>
      </c>
      <c r="G34" s="24">
        <v>10218.44</v>
      </c>
      <c r="H34" s="24">
        <v>10218.44</v>
      </c>
      <c r="I34" s="24">
        <f t="shared" si="0"/>
        <v>20937.389999999992</v>
      </c>
      <c r="L34" s="17"/>
      <c r="M34" s="18"/>
      <c r="N34" s="18"/>
    </row>
    <row r="35" spans="2:14" ht="22.5" customHeight="1">
      <c r="B35" s="6"/>
      <c r="C35" s="7" t="s">
        <v>37</v>
      </c>
      <c r="D35" s="24">
        <v>3557028.06</v>
      </c>
      <c r="E35" s="24">
        <v>509466.66</v>
      </c>
      <c r="F35" s="24">
        <f t="shared" si="1"/>
        <v>4066494.72</v>
      </c>
      <c r="G35" s="24">
        <v>2564131.4300000002</v>
      </c>
      <c r="H35" s="24">
        <v>2551203.4300000002</v>
      </c>
      <c r="I35" s="24">
        <f t="shared" si="0"/>
        <v>1502363.29</v>
      </c>
      <c r="L35" s="17"/>
      <c r="M35" s="18"/>
      <c r="N35" s="18"/>
    </row>
    <row r="36" spans="2:14" ht="22.5" customHeight="1">
      <c r="B36" s="6"/>
      <c r="C36" s="7" t="s">
        <v>38</v>
      </c>
      <c r="D36" s="24">
        <v>1618545.84</v>
      </c>
      <c r="E36" s="24">
        <v>1523291.24</v>
      </c>
      <c r="F36" s="24">
        <f>+D36+E36</f>
        <v>3141837.08</v>
      </c>
      <c r="G36" s="24">
        <v>1844529.06</v>
      </c>
      <c r="H36" s="24">
        <v>1844529.06</v>
      </c>
      <c r="I36" s="24">
        <f t="shared" si="0"/>
        <v>1297308.02</v>
      </c>
      <c r="L36" s="17"/>
      <c r="M36" s="18"/>
      <c r="N36" s="18"/>
    </row>
    <row r="37" spans="2:14" ht="22.5" customHeight="1">
      <c r="B37" s="6"/>
      <c r="C37" s="7" t="s">
        <v>39</v>
      </c>
      <c r="D37" s="24">
        <v>13344601.710000001</v>
      </c>
      <c r="E37" s="24">
        <v>-662724.19999999995</v>
      </c>
      <c r="F37" s="24">
        <f>+D37+E37</f>
        <v>12681877.510000002</v>
      </c>
      <c r="G37" s="24">
        <v>8999282.0600000005</v>
      </c>
      <c r="H37" s="24">
        <v>8999282.0600000005</v>
      </c>
      <c r="I37" s="24">
        <f t="shared" si="0"/>
        <v>3682595.4500000011</v>
      </c>
      <c r="L37" s="17"/>
      <c r="M37" s="18"/>
      <c r="N37" s="18"/>
    </row>
    <row r="38" spans="2:14" ht="22.5" customHeight="1">
      <c r="B38" s="41" t="s">
        <v>40</v>
      </c>
      <c r="C38" s="42"/>
      <c r="D38" s="23">
        <f>SUM(D39:D47)</f>
        <v>4589652.84</v>
      </c>
      <c r="E38" s="23">
        <f>SUM(E39:E47)</f>
        <v>-1030619.06</v>
      </c>
      <c r="F38" s="23">
        <f>+D38+E38</f>
        <v>3559033.78</v>
      </c>
      <c r="G38" s="23">
        <f>SUM(G39:G47)</f>
        <v>2039994.48</v>
      </c>
      <c r="H38" s="23">
        <f>SUM(H39:H47)</f>
        <v>2039994.48</v>
      </c>
      <c r="I38" s="23">
        <f t="shared" si="0"/>
        <v>1519039.2999999998</v>
      </c>
    </row>
    <row r="39" spans="2:14" ht="22.5" customHeight="1">
      <c r="B39" s="6"/>
      <c r="C39" s="7" t="s">
        <v>41</v>
      </c>
      <c r="D39" s="24">
        <v>0</v>
      </c>
      <c r="E39" s="24">
        <v>0</v>
      </c>
      <c r="F39" s="24">
        <f t="shared" si="1"/>
        <v>0</v>
      </c>
      <c r="G39" s="24">
        <v>0</v>
      </c>
      <c r="H39" s="24">
        <v>0</v>
      </c>
      <c r="I39" s="24">
        <f t="shared" ref="I39:I74" si="2">+F39-G39</f>
        <v>0</v>
      </c>
    </row>
    <row r="40" spans="2:14" ht="22.5" customHeight="1">
      <c r="B40" s="6"/>
      <c r="C40" s="7" t="s">
        <v>42</v>
      </c>
      <c r="D40" s="24">
        <v>0</v>
      </c>
      <c r="E40" s="24">
        <v>0</v>
      </c>
      <c r="F40" s="24">
        <f t="shared" si="1"/>
        <v>0</v>
      </c>
      <c r="G40" s="24">
        <v>0</v>
      </c>
      <c r="H40" s="24">
        <v>0</v>
      </c>
      <c r="I40" s="24">
        <f t="shared" si="2"/>
        <v>0</v>
      </c>
    </row>
    <row r="41" spans="2:14" ht="22.5" customHeight="1">
      <c r="B41" s="6"/>
      <c r="C41" s="7" t="s">
        <v>43</v>
      </c>
      <c r="D41" s="24">
        <v>0</v>
      </c>
      <c r="E41" s="24">
        <v>0</v>
      </c>
      <c r="F41" s="24">
        <f t="shared" si="1"/>
        <v>0</v>
      </c>
      <c r="G41" s="24">
        <v>0</v>
      </c>
      <c r="H41" s="24">
        <v>0</v>
      </c>
      <c r="I41" s="24">
        <f t="shared" si="2"/>
        <v>0</v>
      </c>
    </row>
    <row r="42" spans="2:14" ht="22.5" customHeight="1">
      <c r="B42" s="6"/>
      <c r="C42" s="7" t="s">
        <v>44</v>
      </c>
      <c r="D42" s="24">
        <v>2309706</v>
      </c>
      <c r="E42" s="24">
        <v>-9851</v>
      </c>
      <c r="F42" s="24">
        <f t="shared" si="1"/>
        <v>2299855</v>
      </c>
      <c r="G42" s="24">
        <v>1538622</v>
      </c>
      <c r="H42" s="24">
        <v>1538622</v>
      </c>
      <c r="I42" s="24">
        <f>+F42-G42</f>
        <v>761233</v>
      </c>
      <c r="L42" s="16"/>
      <c r="M42" s="16"/>
    </row>
    <row r="43" spans="2:14" ht="22.5" customHeight="1">
      <c r="B43" s="6"/>
      <c r="C43" s="7" t="s">
        <v>45</v>
      </c>
      <c r="D43" s="24">
        <v>2279946.84</v>
      </c>
      <c r="E43" s="24">
        <v>-1220768.06</v>
      </c>
      <c r="F43" s="24">
        <f t="shared" si="1"/>
        <v>1059178.7799999998</v>
      </c>
      <c r="G43" s="24">
        <v>301372.48</v>
      </c>
      <c r="H43" s="24">
        <v>301372.48</v>
      </c>
      <c r="I43" s="24">
        <f>+F43-G43</f>
        <v>757806.29999999981</v>
      </c>
    </row>
    <row r="44" spans="2:14" ht="22.5" customHeight="1">
      <c r="B44" s="6"/>
      <c r="C44" s="7" t="s">
        <v>46</v>
      </c>
      <c r="D44" s="24">
        <v>0</v>
      </c>
      <c r="E44" s="24">
        <v>0</v>
      </c>
      <c r="F44" s="24">
        <f t="shared" si="1"/>
        <v>0</v>
      </c>
      <c r="G44" s="24">
        <v>0</v>
      </c>
      <c r="H44" s="24">
        <v>0</v>
      </c>
      <c r="I44" s="24">
        <f t="shared" si="2"/>
        <v>0</v>
      </c>
    </row>
    <row r="45" spans="2:14" ht="22.5" customHeight="1">
      <c r="B45" s="6"/>
      <c r="C45" s="7" t="s">
        <v>47</v>
      </c>
      <c r="D45" s="24">
        <v>0</v>
      </c>
      <c r="E45" s="24">
        <v>0</v>
      </c>
      <c r="F45" s="24">
        <f t="shared" si="1"/>
        <v>0</v>
      </c>
      <c r="G45" s="24">
        <v>0</v>
      </c>
      <c r="H45" s="24">
        <v>0</v>
      </c>
      <c r="I45" s="24">
        <f t="shared" si="2"/>
        <v>0</v>
      </c>
    </row>
    <row r="46" spans="2:14" ht="22.5" customHeight="1">
      <c r="B46" s="6"/>
      <c r="C46" s="7" t="s">
        <v>48</v>
      </c>
      <c r="D46" s="24">
        <v>0</v>
      </c>
      <c r="E46" s="24">
        <v>200000</v>
      </c>
      <c r="F46" s="24">
        <f t="shared" si="1"/>
        <v>200000</v>
      </c>
      <c r="G46" s="24">
        <v>200000</v>
      </c>
      <c r="H46" s="24">
        <v>200000</v>
      </c>
      <c r="I46" s="24">
        <f>+F46-G46</f>
        <v>0</v>
      </c>
    </row>
    <row r="47" spans="2:14" ht="22.5" customHeight="1">
      <c r="B47" s="6"/>
      <c r="C47" s="7" t="s">
        <v>49</v>
      </c>
      <c r="D47" s="24">
        <v>0</v>
      </c>
      <c r="E47" s="24">
        <v>0</v>
      </c>
      <c r="F47" s="24">
        <f t="shared" si="1"/>
        <v>0</v>
      </c>
      <c r="G47" s="24">
        <v>0</v>
      </c>
      <c r="H47" s="24">
        <v>0</v>
      </c>
      <c r="I47" s="24">
        <f t="shared" si="2"/>
        <v>0</v>
      </c>
    </row>
    <row r="48" spans="2:14" ht="22.5" customHeight="1">
      <c r="B48" s="41" t="s">
        <v>50</v>
      </c>
      <c r="C48" s="42"/>
      <c r="D48" s="23">
        <f>SUM(D49:D57)</f>
        <v>0</v>
      </c>
      <c r="E48" s="23">
        <f>SUM(E49:E57)</f>
        <v>1809493.81</v>
      </c>
      <c r="F48" s="23">
        <f>+D48+E48</f>
        <v>1809493.81</v>
      </c>
      <c r="G48" s="23">
        <f>SUM(G49:G57)</f>
        <v>1778127.31</v>
      </c>
      <c r="H48" s="23">
        <f>SUM(H49:H57)</f>
        <v>1744736.94</v>
      </c>
      <c r="I48" s="23">
        <f t="shared" ref="I48:I58" si="3">+F48-G48</f>
        <v>31366.5</v>
      </c>
    </row>
    <row r="49" spans="2:13" ht="22.5" customHeight="1">
      <c r="B49" s="6"/>
      <c r="C49" s="7" t="s">
        <v>51</v>
      </c>
      <c r="D49" s="24">
        <v>0</v>
      </c>
      <c r="E49" s="24">
        <v>1659850.56</v>
      </c>
      <c r="F49" s="24">
        <f>+D49+E49</f>
        <v>1659850.56</v>
      </c>
      <c r="G49" s="24">
        <v>1628484.06</v>
      </c>
      <c r="H49" s="24">
        <v>1595093.69</v>
      </c>
      <c r="I49" s="24">
        <f t="shared" si="3"/>
        <v>31366.5</v>
      </c>
      <c r="L49" s="16"/>
      <c r="M49" s="16"/>
    </row>
    <row r="50" spans="2:13" ht="22.5" customHeight="1">
      <c r="B50" s="8"/>
      <c r="C50" s="9" t="s">
        <v>52</v>
      </c>
      <c r="D50" s="25">
        <v>0</v>
      </c>
      <c r="E50" s="25">
        <v>71931.600000000006</v>
      </c>
      <c r="F50" s="25">
        <f t="shared" si="1"/>
        <v>71931.600000000006</v>
      </c>
      <c r="G50" s="25">
        <v>71931.600000000006</v>
      </c>
      <c r="H50" s="25">
        <v>71931.600000000006</v>
      </c>
      <c r="I50" s="25">
        <f t="shared" si="3"/>
        <v>0</v>
      </c>
    </row>
    <row r="51" spans="2:13" ht="22.5" customHeight="1">
      <c r="B51" s="6"/>
      <c r="C51" s="7" t="s">
        <v>53</v>
      </c>
      <c r="D51" s="24">
        <v>0</v>
      </c>
      <c r="E51" s="24">
        <v>0</v>
      </c>
      <c r="F51" s="24">
        <f t="shared" si="1"/>
        <v>0</v>
      </c>
      <c r="G51" s="24">
        <v>0</v>
      </c>
      <c r="H51" s="24">
        <v>0</v>
      </c>
      <c r="I51" s="24">
        <f t="shared" si="3"/>
        <v>0</v>
      </c>
    </row>
    <row r="52" spans="2:13" ht="22.5" customHeight="1">
      <c r="B52" s="6"/>
      <c r="C52" s="7" t="s">
        <v>54</v>
      </c>
      <c r="D52" s="24">
        <v>0</v>
      </c>
      <c r="E52" s="24">
        <v>0</v>
      </c>
      <c r="F52" s="24">
        <f t="shared" si="1"/>
        <v>0</v>
      </c>
      <c r="G52" s="24">
        <v>0</v>
      </c>
      <c r="H52" s="24">
        <v>0</v>
      </c>
      <c r="I52" s="24">
        <f t="shared" si="3"/>
        <v>0</v>
      </c>
    </row>
    <row r="53" spans="2:13" ht="22.5" customHeight="1">
      <c r="B53" s="6"/>
      <c r="C53" s="7" t="s">
        <v>55</v>
      </c>
      <c r="D53" s="24">
        <v>0</v>
      </c>
      <c r="E53" s="24">
        <v>0</v>
      </c>
      <c r="F53" s="24">
        <f t="shared" si="1"/>
        <v>0</v>
      </c>
      <c r="G53" s="24">
        <v>0</v>
      </c>
      <c r="H53" s="24">
        <v>0</v>
      </c>
      <c r="I53" s="24">
        <f t="shared" si="3"/>
        <v>0</v>
      </c>
    </row>
    <row r="54" spans="2:13" ht="22.5" customHeight="1">
      <c r="B54" s="6"/>
      <c r="C54" s="7" t="s">
        <v>56</v>
      </c>
      <c r="D54" s="24">
        <v>0</v>
      </c>
      <c r="E54" s="24">
        <v>77711.649999999994</v>
      </c>
      <c r="F54" s="24">
        <f t="shared" si="1"/>
        <v>77711.649999999994</v>
      </c>
      <c r="G54" s="24">
        <v>77711.649999999994</v>
      </c>
      <c r="H54" s="24">
        <v>77711.649999999994</v>
      </c>
      <c r="I54" s="24">
        <f t="shared" si="3"/>
        <v>0</v>
      </c>
      <c r="L54" s="16"/>
      <c r="M54" s="16"/>
    </row>
    <row r="55" spans="2:13" ht="22.5" customHeight="1">
      <c r="B55" s="6"/>
      <c r="C55" s="7" t="s">
        <v>57</v>
      </c>
      <c r="D55" s="24">
        <v>0</v>
      </c>
      <c r="E55" s="24">
        <v>0</v>
      </c>
      <c r="F55" s="24">
        <f t="shared" si="1"/>
        <v>0</v>
      </c>
      <c r="G55" s="24">
        <v>0</v>
      </c>
      <c r="H55" s="24">
        <v>0</v>
      </c>
      <c r="I55" s="24">
        <f t="shared" si="3"/>
        <v>0</v>
      </c>
    </row>
    <row r="56" spans="2:13" ht="22.5" customHeight="1">
      <c r="B56" s="6"/>
      <c r="C56" s="7" t="s">
        <v>58</v>
      </c>
      <c r="D56" s="24">
        <v>0</v>
      </c>
      <c r="E56" s="24">
        <v>0</v>
      </c>
      <c r="F56" s="24">
        <f t="shared" si="1"/>
        <v>0</v>
      </c>
      <c r="G56" s="24">
        <v>0</v>
      </c>
      <c r="H56" s="24">
        <v>0</v>
      </c>
      <c r="I56" s="24">
        <f t="shared" si="3"/>
        <v>0</v>
      </c>
    </row>
    <row r="57" spans="2:13" ht="22.5" customHeight="1">
      <c r="B57" s="6"/>
      <c r="C57" s="7" t="s">
        <v>59</v>
      </c>
      <c r="D57" s="24">
        <v>0</v>
      </c>
      <c r="E57" s="24">
        <v>0</v>
      </c>
      <c r="F57" s="24">
        <f t="shared" si="1"/>
        <v>0</v>
      </c>
      <c r="G57" s="24">
        <v>0</v>
      </c>
      <c r="H57" s="24">
        <v>0</v>
      </c>
      <c r="I57" s="24">
        <f t="shared" si="3"/>
        <v>0</v>
      </c>
    </row>
    <row r="58" spans="2:13" ht="22.5" customHeight="1">
      <c r="B58" s="41" t="s">
        <v>60</v>
      </c>
      <c r="C58" s="42"/>
      <c r="D58" s="23">
        <f>SUM(D59:D61)</f>
        <v>0</v>
      </c>
      <c r="E58" s="23">
        <f>SUM(E59:E61)</f>
        <v>31406337.050000001</v>
      </c>
      <c r="F58" s="23">
        <f t="shared" si="1"/>
        <v>31406337.050000001</v>
      </c>
      <c r="G58" s="23">
        <f>SUM(G59:G61)</f>
        <v>9451674.8300000001</v>
      </c>
      <c r="H58" s="23">
        <f>SUM(H59:H61)</f>
        <v>8759518.9900000002</v>
      </c>
      <c r="I58" s="23">
        <f t="shared" si="3"/>
        <v>21954662.219999999</v>
      </c>
    </row>
    <row r="59" spans="2:13" ht="22.5" customHeight="1">
      <c r="B59" s="6"/>
      <c r="C59" s="7" t="s">
        <v>61</v>
      </c>
      <c r="D59" s="24">
        <v>0</v>
      </c>
      <c r="E59" s="24">
        <v>0</v>
      </c>
      <c r="F59" s="24">
        <f t="shared" si="1"/>
        <v>0</v>
      </c>
      <c r="G59" s="24">
        <v>0</v>
      </c>
      <c r="H59" s="24">
        <v>0</v>
      </c>
      <c r="I59" s="24">
        <f t="shared" si="2"/>
        <v>0</v>
      </c>
    </row>
    <row r="60" spans="2:13" ht="22.5" customHeight="1">
      <c r="B60" s="6"/>
      <c r="C60" s="7" t="s">
        <v>62</v>
      </c>
      <c r="D60" s="24">
        <v>0</v>
      </c>
      <c r="E60" s="24">
        <v>31406337.050000001</v>
      </c>
      <c r="F60" s="24">
        <f t="shared" si="1"/>
        <v>31406337.050000001</v>
      </c>
      <c r="G60" s="24">
        <v>9451674.8300000001</v>
      </c>
      <c r="H60" s="24">
        <v>8759518.9900000002</v>
      </c>
      <c r="I60" s="24">
        <f>+F60-G60</f>
        <v>21954662.219999999</v>
      </c>
    </row>
    <row r="61" spans="2:13" ht="22.5" customHeight="1">
      <c r="B61" s="6"/>
      <c r="C61" s="7" t="s">
        <v>63</v>
      </c>
      <c r="D61" s="24">
        <v>0</v>
      </c>
      <c r="E61" s="24">
        <v>0</v>
      </c>
      <c r="F61" s="24">
        <f t="shared" si="1"/>
        <v>0</v>
      </c>
      <c r="G61" s="24">
        <v>0</v>
      </c>
      <c r="H61" s="24">
        <v>0</v>
      </c>
      <c r="I61" s="24">
        <f t="shared" si="2"/>
        <v>0</v>
      </c>
    </row>
    <row r="62" spans="2:13" ht="22.5" customHeight="1">
      <c r="B62" s="41" t="s">
        <v>64</v>
      </c>
      <c r="C62" s="42"/>
      <c r="D62" s="23">
        <f>SUM(D63:D69)</f>
        <v>79211647.680000007</v>
      </c>
      <c r="E62" s="23">
        <f>SUM(E63:E69)</f>
        <v>44208884</v>
      </c>
      <c r="F62" s="23">
        <f>+D62+E62</f>
        <v>123420531.68000001</v>
      </c>
      <c r="G62" s="23">
        <f>SUM(G63:G69)</f>
        <v>0</v>
      </c>
      <c r="H62" s="23">
        <f>SUM(H63:H69)</f>
        <v>0</v>
      </c>
      <c r="I62" s="23">
        <f>+F62-G62</f>
        <v>123420531.68000001</v>
      </c>
    </row>
    <row r="63" spans="2:13" ht="22.5" customHeight="1">
      <c r="B63" s="6"/>
      <c r="C63" s="7" t="s">
        <v>65</v>
      </c>
      <c r="D63" s="24">
        <v>0</v>
      </c>
      <c r="E63" s="24">
        <v>0</v>
      </c>
      <c r="F63" s="24">
        <f t="shared" si="1"/>
        <v>0</v>
      </c>
      <c r="G63" s="24">
        <v>0</v>
      </c>
      <c r="H63" s="24">
        <v>0</v>
      </c>
      <c r="I63" s="24">
        <f t="shared" si="2"/>
        <v>0</v>
      </c>
    </row>
    <row r="64" spans="2:13" ht="22.5" customHeight="1">
      <c r="B64" s="6"/>
      <c r="C64" s="7" t="s">
        <v>66</v>
      </c>
      <c r="D64" s="24">
        <v>0</v>
      </c>
      <c r="E64" s="24">
        <v>0</v>
      </c>
      <c r="F64" s="24">
        <f t="shared" si="1"/>
        <v>0</v>
      </c>
      <c r="G64" s="24">
        <v>0</v>
      </c>
      <c r="H64" s="24">
        <v>0</v>
      </c>
      <c r="I64" s="24">
        <f t="shared" si="2"/>
        <v>0</v>
      </c>
    </row>
    <row r="65" spans="2:9" ht="22.5" customHeight="1">
      <c r="B65" s="6"/>
      <c r="C65" s="7" t="s">
        <v>67</v>
      </c>
      <c r="D65" s="24">
        <v>0</v>
      </c>
      <c r="E65" s="24">
        <v>0</v>
      </c>
      <c r="F65" s="24">
        <f t="shared" si="1"/>
        <v>0</v>
      </c>
      <c r="G65" s="24">
        <v>0</v>
      </c>
      <c r="H65" s="24">
        <v>0</v>
      </c>
      <c r="I65" s="24">
        <f t="shared" si="2"/>
        <v>0</v>
      </c>
    </row>
    <row r="66" spans="2:9" ht="22.5" customHeight="1">
      <c r="B66" s="6"/>
      <c r="C66" s="7" t="s">
        <v>68</v>
      </c>
      <c r="D66" s="24">
        <v>0</v>
      </c>
      <c r="E66" s="24">
        <v>0</v>
      </c>
      <c r="F66" s="24">
        <f t="shared" si="1"/>
        <v>0</v>
      </c>
      <c r="G66" s="24">
        <v>0</v>
      </c>
      <c r="H66" s="24">
        <v>0</v>
      </c>
      <c r="I66" s="24">
        <f t="shared" si="2"/>
        <v>0</v>
      </c>
    </row>
    <row r="67" spans="2:9" ht="22.5" customHeight="1">
      <c r="B67" s="6"/>
      <c r="C67" s="7" t="s">
        <v>69</v>
      </c>
      <c r="D67" s="24">
        <v>0</v>
      </c>
      <c r="E67" s="24">
        <v>0</v>
      </c>
      <c r="F67" s="24">
        <f t="shared" si="1"/>
        <v>0</v>
      </c>
      <c r="G67" s="24">
        <v>0</v>
      </c>
      <c r="H67" s="24">
        <v>0</v>
      </c>
      <c r="I67" s="24">
        <f t="shared" si="2"/>
        <v>0</v>
      </c>
    </row>
    <row r="68" spans="2:9" ht="22.5" customHeight="1">
      <c r="B68" s="6"/>
      <c r="C68" s="7" t="s">
        <v>70</v>
      </c>
      <c r="D68" s="24">
        <v>0</v>
      </c>
      <c r="E68" s="24">
        <v>0</v>
      </c>
      <c r="F68" s="24">
        <f t="shared" si="1"/>
        <v>0</v>
      </c>
      <c r="G68" s="24">
        <v>0</v>
      </c>
      <c r="H68" s="24">
        <v>0</v>
      </c>
      <c r="I68" s="24">
        <f t="shared" si="2"/>
        <v>0</v>
      </c>
    </row>
    <row r="69" spans="2:9" ht="22.5" customHeight="1">
      <c r="B69" s="6"/>
      <c r="C69" s="7" t="s">
        <v>71</v>
      </c>
      <c r="D69" s="24">
        <v>79211647.680000007</v>
      </c>
      <c r="E69" s="24">
        <v>44208884</v>
      </c>
      <c r="F69" s="24">
        <f>+D69+E69</f>
        <v>123420531.68000001</v>
      </c>
      <c r="G69" s="24">
        <v>0</v>
      </c>
      <c r="H69" s="24">
        <v>0</v>
      </c>
      <c r="I69" s="24">
        <f>+F69-G69</f>
        <v>123420531.68000001</v>
      </c>
    </row>
    <row r="70" spans="2:9" ht="22.5" customHeight="1">
      <c r="B70" s="41" t="s">
        <v>72</v>
      </c>
      <c r="C70" s="42"/>
      <c r="D70" s="23">
        <f>SUM(D71:D73)</f>
        <v>0</v>
      </c>
      <c r="E70" s="23">
        <f>SUM(E71:E73)</f>
        <v>0</v>
      </c>
      <c r="F70" s="23">
        <f>+D70+E70</f>
        <v>0</v>
      </c>
      <c r="G70" s="23">
        <f>SUM(G71:G73)</f>
        <v>0</v>
      </c>
      <c r="H70" s="23">
        <f>SUM(H71:H73)</f>
        <v>0</v>
      </c>
      <c r="I70" s="23">
        <f>+F70-G70</f>
        <v>0</v>
      </c>
    </row>
    <row r="71" spans="2:9" ht="22.5" customHeight="1">
      <c r="B71" s="6"/>
      <c r="C71" s="7" t="s">
        <v>73</v>
      </c>
      <c r="D71" s="24">
        <v>0</v>
      </c>
      <c r="E71" s="24">
        <v>0</v>
      </c>
      <c r="F71" s="24">
        <f t="shared" si="1"/>
        <v>0</v>
      </c>
      <c r="G71" s="24">
        <v>0</v>
      </c>
      <c r="H71" s="24">
        <v>0</v>
      </c>
      <c r="I71" s="24">
        <f t="shared" si="2"/>
        <v>0</v>
      </c>
    </row>
    <row r="72" spans="2:9" ht="22.5" customHeight="1">
      <c r="B72" s="6"/>
      <c r="C72" s="7" t="s">
        <v>74</v>
      </c>
      <c r="D72" s="24">
        <v>0</v>
      </c>
      <c r="E72" s="24">
        <v>0</v>
      </c>
      <c r="F72" s="24">
        <f t="shared" si="1"/>
        <v>0</v>
      </c>
      <c r="G72" s="24">
        <v>0</v>
      </c>
      <c r="H72" s="24">
        <v>0</v>
      </c>
      <c r="I72" s="24">
        <f t="shared" si="2"/>
        <v>0</v>
      </c>
    </row>
    <row r="73" spans="2:9" ht="22.5" customHeight="1">
      <c r="B73" s="6"/>
      <c r="C73" s="7" t="s">
        <v>75</v>
      </c>
      <c r="D73" s="24">
        <v>0</v>
      </c>
      <c r="E73" s="24">
        <v>0</v>
      </c>
      <c r="F73" s="24">
        <f t="shared" si="1"/>
        <v>0</v>
      </c>
      <c r="G73" s="24">
        <v>0</v>
      </c>
      <c r="H73" s="24">
        <v>0</v>
      </c>
      <c r="I73" s="24">
        <f>+F73-G73</f>
        <v>0</v>
      </c>
    </row>
    <row r="74" spans="2:9" ht="22.5" customHeight="1">
      <c r="B74" s="41" t="s">
        <v>76</v>
      </c>
      <c r="C74" s="42"/>
      <c r="D74" s="23">
        <f>SUM(D75:D81)</f>
        <v>0</v>
      </c>
      <c r="E74" s="23">
        <f>SUM(E75:E81)</f>
        <v>0</v>
      </c>
      <c r="F74" s="23">
        <f t="shared" si="1"/>
        <v>0</v>
      </c>
      <c r="G74" s="23">
        <f>SUM(G75:G81)</f>
        <v>0</v>
      </c>
      <c r="H74" s="23">
        <f>SUM(H75:H81)</f>
        <v>0</v>
      </c>
      <c r="I74" s="23">
        <f t="shared" si="2"/>
        <v>0</v>
      </c>
    </row>
    <row r="75" spans="2:9" ht="22.5" customHeight="1">
      <c r="B75" s="6"/>
      <c r="C75" s="7" t="s">
        <v>77</v>
      </c>
      <c r="D75" s="24">
        <v>0</v>
      </c>
      <c r="E75" s="24">
        <v>0</v>
      </c>
      <c r="F75" s="24">
        <f t="shared" ref="F75:F81" si="4">+D75+E75</f>
        <v>0</v>
      </c>
      <c r="G75" s="24">
        <v>0</v>
      </c>
      <c r="H75" s="24">
        <v>0</v>
      </c>
      <c r="I75" s="24">
        <f t="shared" ref="I75:I81" si="5">+F75-G75</f>
        <v>0</v>
      </c>
    </row>
    <row r="76" spans="2:9" ht="22.5" customHeight="1">
      <c r="B76" s="6"/>
      <c r="C76" s="7" t="s">
        <v>78</v>
      </c>
      <c r="D76" s="24">
        <v>0</v>
      </c>
      <c r="E76" s="24">
        <v>0</v>
      </c>
      <c r="F76" s="24">
        <f t="shared" si="4"/>
        <v>0</v>
      </c>
      <c r="G76" s="24">
        <v>0</v>
      </c>
      <c r="H76" s="24">
        <v>0</v>
      </c>
      <c r="I76" s="24">
        <f t="shared" si="5"/>
        <v>0</v>
      </c>
    </row>
    <row r="77" spans="2:9" ht="22.5" customHeight="1">
      <c r="B77" s="6"/>
      <c r="C77" s="7" t="s">
        <v>79</v>
      </c>
      <c r="D77" s="24">
        <v>0</v>
      </c>
      <c r="E77" s="24">
        <v>0</v>
      </c>
      <c r="F77" s="24">
        <f t="shared" si="4"/>
        <v>0</v>
      </c>
      <c r="G77" s="24">
        <v>0</v>
      </c>
      <c r="H77" s="24">
        <v>0</v>
      </c>
      <c r="I77" s="24">
        <f t="shared" si="5"/>
        <v>0</v>
      </c>
    </row>
    <row r="78" spans="2:9" ht="22.5" customHeight="1">
      <c r="B78" s="6"/>
      <c r="C78" s="7" t="s">
        <v>80</v>
      </c>
      <c r="D78" s="24">
        <v>0</v>
      </c>
      <c r="E78" s="24">
        <v>0</v>
      </c>
      <c r="F78" s="24">
        <f t="shared" si="4"/>
        <v>0</v>
      </c>
      <c r="G78" s="24">
        <v>0</v>
      </c>
      <c r="H78" s="24">
        <v>0</v>
      </c>
      <c r="I78" s="24">
        <f t="shared" si="5"/>
        <v>0</v>
      </c>
    </row>
    <row r="79" spans="2:9" ht="22.5" customHeight="1">
      <c r="B79" s="6"/>
      <c r="C79" s="7" t="s">
        <v>81</v>
      </c>
      <c r="D79" s="24">
        <v>0</v>
      </c>
      <c r="E79" s="24">
        <v>0</v>
      </c>
      <c r="F79" s="24">
        <f t="shared" si="4"/>
        <v>0</v>
      </c>
      <c r="G79" s="24">
        <v>0</v>
      </c>
      <c r="H79" s="24">
        <v>0</v>
      </c>
      <c r="I79" s="24">
        <f t="shared" si="5"/>
        <v>0</v>
      </c>
    </row>
    <row r="80" spans="2:9" ht="22.5" customHeight="1">
      <c r="B80" s="6"/>
      <c r="C80" s="7" t="s">
        <v>82</v>
      </c>
      <c r="D80" s="24">
        <v>0</v>
      </c>
      <c r="E80" s="24">
        <v>0</v>
      </c>
      <c r="F80" s="24">
        <f t="shared" si="4"/>
        <v>0</v>
      </c>
      <c r="G80" s="24">
        <v>0</v>
      </c>
      <c r="H80" s="24">
        <v>0</v>
      </c>
      <c r="I80" s="24">
        <f t="shared" si="5"/>
        <v>0</v>
      </c>
    </row>
    <row r="81" spans="1:10" ht="22.5" customHeight="1">
      <c r="B81" s="6"/>
      <c r="C81" s="7" t="s">
        <v>83</v>
      </c>
      <c r="D81" s="24">
        <v>0</v>
      </c>
      <c r="E81" s="24">
        <v>0</v>
      </c>
      <c r="F81" s="24">
        <f t="shared" si="4"/>
        <v>0</v>
      </c>
      <c r="G81" s="24">
        <v>0</v>
      </c>
      <c r="H81" s="24">
        <v>0</v>
      </c>
      <c r="I81" s="24">
        <f t="shared" si="5"/>
        <v>0</v>
      </c>
    </row>
    <row r="82" spans="1:10" s="13" customFormat="1" ht="25.5" customHeight="1">
      <c r="A82" s="10"/>
      <c r="B82" s="11"/>
      <c r="C82" s="12" t="s">
        <v>84</v>
      </c>
      <c r="D82" s="29">
        <f>+D10+D18+D28+D38+D48+D58+D62+D70+D74</f>
        <v>450904164</v>
      </c>
      <c r="E82" s="26">
        <f>SUM(E10+E18+E28+E38+E48+E58+E62+E70)</f>
        <v>128166021.42999999</v>
      </c>
      <c r="F82" s="26">
        <f>SUM(F10+F18+F28+F38+F48+F58+F62+F70)</f>
        <v>579070185.42999995</v>
      </c>
      <c r="G82" s="26">
        <f>SUM(G10+G18+G28+G38+G48+G58+G62+G70)</f>
        <v>300911658.72000003</v>
      </c>
      <c r="H82" s="26">
        <f>SUM(H10+H18+H28+H38+H48+H58+H62+H70)</f>
        <v>299840296.41000003</v>
      </c>
      <c r="I82" s="26">
        <f>SUM(I10+I18+I28+I38+I48+I58+I62+I70)</f>
        <v>278158526.70999992</v>
      </c>
      <c r="J82" s="10"/>
    </row>
    <row r="83" spans="1:10">
      <c r="D83" s="20"/>
      <c r="E83" s="20"/>
      <c r="F83" s="20"/>
      <c r="G83" s="20"/>
      <c r="H83" s="20"/>
      <c r="I83" s="20"/>
    </row>
    <row r="84" spans="1:10" ht="15.75">
      <c r="D84" s="21"/>
      <c r="E84" s="21"/>
      <c r="F84" s="21"/>
      <c r="G84" s="21"/>
      <c r="H84" s="21"/>
      <c r="I84" s="21"/>
    </row>
    <row r="85" spans="1:10">
      <c r="D85" s="20"/>
      <c r="E85" s="20"/>
      <c r="F85" s="20"/>
      <c r="G85" s="22"/>
      <c r="H85" s="22"/>
      <c r="I85" s="20"/>
    </row>
    <row r="86" spans="1:10">
      <c r="D86" s="20"/>
      <c r="E86" s="20"/>
      <c r="G86" s="15"/>
      <c r="H86" s="15"/>
    </row>
    <row r="87" spans="1:10">
      <c r="D87" s="20"/>
      <c r="E87" s="20"/>
      <c r="I87"/>
    </row>
    <row r="88" spans="1:10">
      <c r="D88" s="20"/>
      <c r="E88" s="20"/>
    </row>
    <row r="89" spans="1:10">
      <c r="D89" s="20"/>
      <c r="E89" s="20"/>
    </row>
    <row r="90" spans="1:10">
      <c r="D90" s="20"/>
      <c r="E90" s="20"/>
    </row>
    <row r="91" spans="1:10">
      <c r="D91" s="20"/>
      <c r="E91" s="20"/>
    </row>
    <row r="92" spans="1:10">
      <c r="D92" s="20"/>
      <c r="E92" s="20"/>
    </row>
    <row r="93" spans="1:10">
      <c r="D93" s="20"/>
      <c r="E93" s="20"/>
    </row>
  </sheetData>
  <mergeCells count="17">
    <mergeCell ref="B62:C62"/>
    <mergeCell ref="B70:C70"/>
    <mergeCell ref="B74:C74"/>
    <mergeCell ref="B10:C10"/>
    <mergeCell ref="B18:C18"/>
    <mergeCell ref="B28:C28"/>
    <mergeCell ref="B38:C38"/>
    <mergeCell ref="B48:C48"/>
    <mergeCell ref="B58:C58"/>
    <mergeCell ref="B7:C9"/>
    <mergeCell ref="D7:H7"/>
    <mergeCell ref="I7:I8"/>
    <mergeCell ref="B1:I1"/>
    <mergeCell ref="B2:I2"/>
    <mergeCell ref="B3:I3"/>
    <mergeCell ref="B4:I4"/>
    <mergeCell ref="B5:I5"/>
  </mergeCells>
  <printOptions horizontalCentered="1"/>
  <pageMargins left="0.31496062992125984" right="0.31496062992125984" top="0.74803149606299213" bottom="0.74803149606299213" header="0.31496062992125984" footer="0.31496062992125984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2017-10-31T21:38:13Z</cp:lastPrinted>
  <dcterms:created xsi:type="dcterms:W3CDTF">2015-07-08T07:43:52Z</dcterms:created>
  <dcterms:modified xsi:type="dcterms:W3CDTF">2017-11-09T23:03:32Z</dcterms:modified>
</cp:coreProperties>
</file>